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63\1 výzva\"/>
    </mc:Choice>
  </mc:AlternateContent>
  <xr:revisionPtr revIDLastSave="0" documentId="13_ncr:1_{AA9B04BD-3ACF-4676-B2E5-F3600F53BE5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1" i="1" l="1"/>
  <c r="S12" i="1"/>
  <c r="T9" i="1"/>
  <c r="S10" i="1"/>
  <c r="T7" i="1"/>
  <c r="S8" i="1"/>
  <c r="P9" i="1"/>
  <c r="P11" i="1"/>
  <c r="S9" i="1"/>
  <c r="S11" i="1"/>
  <c r="T13" i="1"/>
  <c r="S13" i="1"/>
  <c r="S7" i="1"/>
  <c r="P13" i="1"/>
  <c r="R16" i="1" l="1"/>
  <c r="P7" i="1"/>
  <c r="Q16" i="1" l="1"/>
</calcChain>
</file>

<file path=xl/sharedStrings.xml><?xml version="1.0" encoding="utf-8"?>
<sst xmlns="http://schemas.openxmlformats.org/spreadsheetml/2006/main" count="61" uniqueCount="50">
  <si>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</si>
  <si>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</si>
  <si>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</si>
  <si>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</si>
  <si>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</si>
  <si>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</si>
  <si>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</si>
  <si>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</si>
  <si>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</si>
  <si>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</si>
  <si>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</si>
  <si>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</si>
  <si>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</si>
  <si>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</si>
  <si>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</si>
  <si>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</si>
  <si>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</si>
  <si>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</si>
  <si>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</si>
  <si>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</si>
  <si>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</si>
  <si>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</si>
  <si>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</si>
  <si>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</si>
  <si>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</si>
  <si>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</si>
  <si>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</si>
  <si>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</si>
  <si>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</si>
  <si>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</si>
  <si>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</si>
  <si>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</si>
  <si>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</si>
  <si>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</si>
  <si>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163 - 2025 </t>
  </si>
  <si>
    <t>Společná faktura</t>
  </si>
  <si>
    <t>21 dní</t>
  </si>
  <si>
    <t>Mgr. Lucie Havlíčková,
Tel.: 37763 3310,
608 172 677</t>
  </si>
  <si>
    <t>Univerzitní 22, 
301 00 Plzeň,
Fakulta ekonomická - Katedra marketingu, obchodu a služeb,
místnost UK 528</t>
  </si>
  <si>
    <t>Záruka na zboží min. 5 let se servisem NBD on-site.</t>
  </si>
  <si>
    <t>Operační systém ve verzi Windows 11 Pro, předinstalovaný (nesmí to být licence typu K12 (EDU)).
OS Windows požadujeme z důvodu kompatibility s interními aplikacemi ZČU (Stag, Magion,...).</t>
  </si>
  <si>
    <t>Kancelářský notebook 14"</t>
  </si>
  <si>
    <t>Provedení notebooku klasické.
Výkon procesoru v Passmark CPU více než 28 000 bodů, min. 14 jader.
Operační paměť min. 32 GB DDR5.
SSD disk s kapacitou min. 1TB.
Připojení min. Wi-Fi 7 a Bluetooth 5.4.
Webkamera min. 5 Mpx IR, mikrofon.
Displej 14 palců s rozlišením min. 1920 x 1200, min. 300 nitů.
Konektor RJ-45 integrovaný na těle notebooku.
Ostatní konektory min. 2x USB-C Thunderbolt 4, 2x USB-A 3.2 Gen 1, 1x HDMI, 1x combo audio jack.
CZ klávesnice podsvícená.
Touchpad na těle notebooku.
Podpora prostřednictvím internetu musí umožňovat stahování ovladačů a manuálu z internetu adresně pro konkrétní zadaný typ (sériové číslo) zařízení.
Záruka min. 5 let se servisem NBD on-site.</t>
  </si>
  <si>
    <t>Kancelářský notebook 16"</t>
  </si>
  <si>
    <t>Operační systém Windows 11 ve verzi Pro, předinstalovaný (nesmí to být licence typu K12 (EDU)).
OS Windows požadujeme z důvodu kompatibility s interními aplikacemi ZČU (Stag, Magion,...).</t>
  </si>
  <si>
    <t>Provedení notebooku klasické.
Výkon procesoru v Passmark CPU více než 28 000 bodů, min. 14 jader.
Operační paměť min. 32 GB DDR5.
SSD disk s kapacitou min. 1TB.
Připojení min. Wi-Fi 7 a Bluetooth 5.4.
Webkamera min. 5 Mpx IR, mikrofon.
Displej 16 palců s rozlišením min. 1920 x 1200, min. 300 nitů.
Konektor RJ-45 integrovaný na těle notebooku.
Ostatní konektory min. 2x USB-C Thunderbolt 4, 2x USB-A 3.2 Gen 1, 1x HDMI, 1x combo audio jack.
CZ klávesnice podsvícená s numerickou částí.
Touchpad na těle notebooku.
Podpora prostřednictvím internetu musí umožňovat stahování ovladačů a manuálu z internetu adresně pro konkrétní zadaný typ (sériové číslo) zařízení.
Záruka min. 5 let se servisem NBD on-site.</t>
  </si>
  <si>
    <t>Kancelářské stolní PC včetně klávesnice a myši</t>
  </si>
  <si>
    <r>
      <t xml:space="preserve">Provedení klasický tower nebo mini tower.
Výkon procesoru v Passmark CPU více než 39 000 bodů, min. 14 jader.
Operační paměť min. 32 GB DDR5.
SSD disk s kapacitou min. 1TB.
Klávesnice a myš součástí balení.
Připojení min. Wi-Fi 6E a Bluetooth 5.3.
Porty minimálně 1x USB-C, 3x USB-A 3.2 Gen 2, 2x USB-A 3.2 Gen 1, 1x HDMI, 1x RJ-45, 1x audio jack. 
Podpora prostřednictvím internetu musí umožňovat stahování ovladačů a manuálu z internetu adresně pro konkrétní zadaný typ (sériové číslo) zařízení.
Záruka min. 5 let se servisem NBD on-site.
</t>
    </r>
    <r>
      <rPr>
        <b/>
        <sz val="11"/>
        <color theme="1"/>
        <rFont val="Calibri"/>
        <family val="2"/>
        <charset val="238"/>
        <scheme val="minor"/>
      </rPr>
      <t xml:space="preserve">
USB klávesnice a myš: </t>
    </r>
    <r>
      <rPr>
        <sz val="11"/>
        <color theme="1"/>
        <rFont val="Calibri"/>
        <family val="2"/>
        <charset val="238"/>
        <scheme val="minor"/>
      </rPr>
      <t>připojení USB, kancelářské provedení klávesnice a myši.
Klávesnice Full size s numerickým blokem. Myš min. 3 tlačítka s kolečkem, optický senzor, min. 1 000 DPI.</t>
    </r>
  </si>
  <si>
    <t>Rozlišení min. QHD 2560 x 1440, 16:9, velikost min. 27 palců.
Obnovovací frekvence min. 100 Hz, min. 350 nits.
Doba odezvy max. 5 ms, min. 100% sRGB rozsah barev.
Podpora funkce MAC Address Pass Through.
Kontrast min. 1 500 : 1.
Možnost VESA uchycení, nastavení výšky, natočení a funkce PIVOT.
Konektory min. 1x HDMI 2.0, 1x DisplayPort vstup, 1x DisplayPort výstup, 1x USB-C, 1x USB-C s funkcí power delivery min. 100W, 3x USB-A 3.2 Gen 1, 1x RJ-45.
Záruka min. 5 let se servisem NBD on-site.</t>
  </si>
  <si>
    <t>Monitor QHD 27"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</si>
</sst>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6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14" fillId="6" borderId="22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165" fontId="0" fillId="0" borderId="16" xfId="0" applyNumberFormat="1" applyBorder="1" applyAlignment="1" applyProtection="1">
      <alignment horizontal="right" vertical="center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20" xfId="0" applyFont="1" applyFill="1" applyBorder="1" applyAlignment="1" applyProtection="1">
      <alignment horizontal="center" vertical="center" wrapText="1"/>
      <protection locked="0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23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8" zoomScale="66" zoomScaleNormal="66" workbookViewId="0">
      <selection activeCell="H13" sqref="H1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29" customWidth="1"/>
    <col min="5" max="5" width="10.5703125" style="21" customWidth="1"/>
    <col min="6" max="6" width="142.28515625" style="4" customWidth="1"/>
    <col min="7" max="7" width="40.14062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26.5703125" style="1" customWidth="1"/>
    <col min="13" max="13" width="26.28515625" style="1" customWidth="1"/>
    <col min="14" max="14" width="33.28515625" style="5" customWidth="1"/>
    <col min="15" max="15" width="27.28515625" style="5" customWidth="1"/>
    <col min="16" max="16" width="19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29</v>
      </c>
      <c r="H6" s="30" t="s">
        <v>31</v>
      </c>
      <c r="I6" s="31" t="s">
        <v>17</v>
      </c>
      <c r="J6" s="28" t="s">
        <v>18</v>
      </c>
      <c r="K6" s="28" t="s">
        <v>33</v>
      </c>
      <c r="L6" s="32" t="s">
        <v>19</v>
      </c>
      <c r="M6" s="33" t="s">
        <v>20</v>
      </c>
      <c r="N6" s="32" t="s">
        <v>21</v>
      </c>
      <c r="O6" s="28" t="s">
        <v>27</v>
      </c>
      <c r="P6" s="32" t="s">
        <v>22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222.75" customHeight="1" thickTop="1" x14ac:dyDescent="0.25">
      <c r="A7" s="36"/>
      <c r="B7" s="37">
        <v>1</v>
      </c>
      <c r="C7" s="38" t="s">
        <v>41</v>
      </c>
      <c r="D7" s="39">
        <v>1</v>
      </c>
      <c r="E7" s="40" t="s">
        <v>30</v>
      </c>
      <c r="F7" s="41" t="s">
        <v>42</v>
      </c>
      <c r="G7" s="130"/>
      <c r="H7" s="130"/>
      <c r="I7" s="42" t="s">
        <v>35</v>
      </c>
      <c r="J7" s="43" t="s">
        <v>32</v>
      </c>
      <c r="K7" s="44"/>
      <c r="L7" s="45" t="s">
        <v>39</v>
      </c>
      <c r="M7" s="46" t="s">
        <v>37</v>
      </c>
      <c r="N7" s="46" t="s">
        <v>38</v>
      </c>
      <c r="O7" s="47" t="s">
        <v>36</v>
      </c>
      <c r="P7" s="48">
        <f>D7*Q7</f>
        <v>24000</v>
      </c>
      <c r="Q7" s="49">
        <v>24000</v>
      </c>
      <c r="R7" s="135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50.25" customHeight="1" x14ac:dyDescent="0.25">
      <c r="A8" s="36"/>
      <c r="B8" s="54"/>
      <c r="C8" s="55"/>
      <c r="D8" s="56"/>
      <c r="E8" s="57"/>
      <c r="F8" s="58" t="s">
        <v>40</v>
      </c>
      <c r="G8" s="131"/>
      <c r="H8" s="59" t="s">
        <v>32</v>
      </c>
      <c r="I8" s="60"/>
      <c r="J8" s="61"/>
      <c r="K8" s="62"/>
      <c r="L8" s="63"/>
      <c r="M8" s="64"/>
      <c r="N8" s="64"/>
      <c r="O8" s="65"/>
      <c r="P8" s="66"/>
      <c r="Q8" s="67"/>
      <c r="R8" s="136"/>
      <c r="S8" s="68">
        <f>D7*R8</f>
        <v>0</v>
      </c>
      <c r="T8" s="69"/>
      <c r="U8" s="70"/>
      <c r="V8" s="71"/>
    </row>
    <row r="9" spans="1:22" ht="223.5" customHeight="1" x14ac:dyDescent="0.25">
      <c r="A9" s="36"/>
      <c r="B9" s="72">
        <v>2</v>
      </c>
      <c r="C9" s="73" t="s">
        <v>43</v>
      </c>
      <c r="D9" s="74">
        <v>1</v>
      </c>
      <c r="E9" s="75" t="s">
        <v>30</v>
      </c>
      <c r="F9" s="76" t="s">
        <v>45</v>
      </c>
      <c r="G9" s="132"/>
      <c r="H9" s="132"/>
      <c r="I9" s="60"/>
      <c r="J9" s="61"/>
      <c r="K9" s="62"/>
      <c r="L9" s="77" t="s">
        <v>39</v>
      </c>
      <c r="M9" s="78"/>
      <c r="N9" s="78"/>
      <c r="O9" s="65"/>
      <c r="P9" s="79">
        <f>D9*Q9</f>
        <v>24000</v>
      </c>
      <c r="Q9" s="80">
        <v>24000</v>
      </c>
      <c r="R9" s="137"/>
      <c r="S9" s="81">
        <f>D9*R9</f>
        <v>0</v>
      </c>
      <c r="T9" s="82" t="str">
        <f>IF(R9+R10, IF(R9+R10&gt;Q9,"NEVYHOVUJE","VYHOVUJE")," ")</f>
        <v xml:space="preserve"> </v>
      </c>
      <c r="U9" s="70"/>
      <c r="V9" s="71"/>
    </row>
    <row r="10" spans="1:22" ht="42.75" customHeight="1" x14ac:dyDescent="0.25">
      <c r="A10" s="36"/>
      <c r="B10" s="54"/>
      <c r="C10" s="83"/>
      <c r="D10" s="56"/>
      <c r="E10" s="57"/>
      <c r="F10" s="58" t="s">
        <v>44</v>
      </c>
      <c r="G10" s="131"/>
      <c r="H10" s="59" t="s">
        <v>32</v>
      </c>
      <c r="I10" s="60"/>
      <c r="J10" s="61"/>
      <c r="K10" s="62"/>
      <c r="L10" s="63"/>
      <c r="M10" s="78"/>
      <c r="N10" s="78"/>
      <c r="O10" s="65"/>
      <c r="P10" s="66"/>
      <c r="Q10" s="67"/>
      <c r="R10" s="136"/>
      <c r="S10" s="68">
        <f>D9*R10</f>
        <v>0</v>
      </c>
      <c r="T10" s="69"/>
      <c r="U10" s="70"/>
      <c r="V10" s="84"/>
    </row>
    <row r="11" spans="1:22" ht="201.75" customHeight="1" x14ac:dyDescent="0.25">
      <c r="A11" s="36"/>
      <c r="B11" s="72">
        <v>3</v>
      </c>
      <c r="C11" s="73" t="s">
        <v>46</v>
      </c>
      <c r="D11" s="74">
        <v>1</v>
      </c>
      <c r="E11" s="75" t="s">
        <v>30</v>
      </c>
      <c r="F11" s="76" t="s">
        <v>47</v>
      </c>
      <c r="G11" s="132"/>
      <c r="H11" s="132"/>
      <c r="I11" s="60"/>
      <c r="J11" s="61"/>
      <c r="K11" s="62"/>
      <c r="L11" s="77" t="s">
        <v>39</v>
      </c>
      <c r="M11" s="78"/>
      <c r="N11" s="78"/>
      <c r="O11" s="65"/>
      <c r="P11" s="79">
        <f>D11*Q11</f>
        <v>20500</v>
      </c>
      <c r="Q11" s="80">
        <v>20500</v>
      </c>
      <c r="R11" s="137"/>
      <c r="S11" s="81">
        <f>D11*R11</f>
        <v>0</v>
      </c>
      <c r="T11" s="82" t="str">
        <f>IF(R11+R12, IF(R11+R12&gt;Q11,"NEVYHOVUJE","VYHOVUJE")," ")</f>
        <v xml:space="preserve"> </v>
      </c>
      <c r="U11" s="70"/>
      <c r="V11" s="85" t="s">
        <v>12</v>
      </c>
    </row>
    <row r="12" spans="1:22" ht="43.5" customHeight="1" x14ac:dyDescent="0.25">
      <c r="A12" s="36"/>
      <c r="B12" s="54"/>
      <c r="C12" s="55"/>
      <c r="D12" s="56"/>
      <c r="E12" s="57"/>
      <c r="F12" s="86" t="s">
        <v>44</v>
      </c>
      <c r="G12" s="133"/>
      <c r="H12" s="87" t="s">
        <v>32</v>
      </c>
      <c r="I12" s="60"/>
      <c r="J12" s="61"/>
      <c r="K12" s="62"/>
      <c r="L12" s="63"/>
      <c r="M12" s="78"/>
      <c r="N12" s="78"/>
      <c r="O12" s="65"/>
      <c r="P12" s="66"/>
      <c r="Q12" s="67"/>
      <c r="R12" s="138"/>
      <c r="S12" s="88">
        <f>D11*R12</f>
        <v>0</v>
      </c>
      <c r="T12" s="69"/>
      <c r="U12" s="70"/>
      <c r="V12" s="84"/>
    </row>
    <row r="13" spans="1:22" ht="156.75" customHeight="1" thickBot="1" x14ac:dyDescent="0.3">
      <c r="A13" s="36"/>
      <c r="B13" s="89">
        <v>4</v>
      </c>
      <c r="C13" s="90" t="s">
        <v>49</v>
      </c>
      <c r="D13" s="91">
        <v>1</v>
      </c>
      <c r="E13" s="92" t="s">
        <v>30</v>
      </c>
      <c r="F13" s="93" t="s">
        <v>48</v>
      </c>
      <c r="G13" s="134"/>
      <c r="H13" s="134"/>
      <c r="I13" s="94"/>
      <c r="J13" s="95"/>
      <c r="K13" s="96"/>
      <c r="L13" s="97" t="s">
        <v>39</v>
      </c>
      <c r="M13" s="98"/>
      <c r="N13" s="98"/>
      <c r="O13" s="99"/>
      <c r="P13" s="100">
        <f>D13*Q13</f>
        <v>7652</v>
      </c>
      <c r="Q13" s="101">
        <v>7652</v>
      </c>
      <c r="R13" s="139"/>
      <c r="S13" s="102">
        <f>D13*R13</f>
        <v>0</v>
      </c>
      <c r="T13" s="103" t="str">
        <f t="shared" ref="T13" si="0">IF(ISNUMBER(R13), IF(R13&gt;Q13,"NEVYHOVUJE","VYHOVUJE")," ")</f>
        <v xml:space="preserve"> </v>
      </c>
      <c r="U13" s="104"/>
      <c r="V13" s="105" t="s">
        <v>13</v>
      </c>
    </row>
    <row r="14" spans="1:22" ht="17.45" customHeight="1" thickTop="1" thickBot="1" x14ac:dyDescent="0.3">
      <c r="B14" s="106"/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07" t="s">
        <v>26</v>
      </c>
      <c r="C15" s="107"/>
      <c r="D15" s="107"/>
      <c r="E15" s="107"/>
      <c r="F15" s="107"/>
      <c r="G15" s="107"/>
      <c r="H15" s="108"/>
      <c r="I15" s="108"/>
      <c r="J15" s="109"/>
      <c r="K15" s="109"/>
      <c r="L15" s="26"/>
      <c r="M15" s="26"/>
      <c r="N15" s="26"/>
      <c r="O15" s="110"/>
      <c r="P15" s="110"/>
      <c r="Q15" s="111" t="s">
        <v>9</v>
      </c>
      <c r="R15" s="112" t="s">
        <v>10</v>
      </c>
      <c r="S15" s="113"/>
      <c r="T15" s="114"/>
      <c r="U15" s="115"/>
      <c r="V15" s="116"/>
    </row>
    <row r="16" spans="1:22" ht="50.45" customHeight="1" thickTop="1" thickBot="1" x14ac:dyDescent="0.3">
      <c r="B16" s="117" t="s">
        <v>25</v>
      </c>
      <c r="C16" s="117"/>
      <c r="D16" s="117"/>
      <c r="E16" s="117"/>
      <c r="F16" s="117"/>
      <c r="G16" s="117"/>
      <c r="H16" s="117"/>
      <c r="I16" s="118"/>
      <c r="L16" s="6"/>
      <c r="M16" s="6"/>
      <c r="N16" s="6"/>
      <c r="O16" s="119"/>
      <c r="P16" s="119"/>
      <c r="Q16" s="120">
        <f>SUM(P7:P13)</f>
        <v>76152</v>
      </c>
      <c r="R16" s="121">
        <f>SUM(S7:S13)</f>
        <v>0</v>
      </c>
      <c r="S16" s="122"/>
      <c r="T16" s="123"/>
    </row>
    <row r="17" spans="2:19" ht="15.75" thickTop="1" x14ac:dyDescent="0.25">
      <c r="B17" s="124" t="s">
        <v>28</v>
      </c>
      <c r="C17" s="124"/>
      <c r="D17" s="124"/>
      <c r="E17" s="124"/>
      <c r="F17" s="124"/>
      <c r="G17" s="124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25"/>
      <c r="C18" s="125"/>
      <c r="D18" s="125"/>
      <c r="E18" s="125"/>
      <c r="F18" s="125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x14ac:dyDescent="0.25">
      <c r="B19" s="125"/>
      <c r="C19" s="125"/>
      <c r="D19" s="125"/>
      <c r="E19" s="125"/>
      <c r="F19" s="125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x14ac:dyDescent="0.25">
      <c r="B20" s="126"/>
      <c r="C20" s="127"/>
      <c r="D20" s="127"/>
      <c r="E20" s="127"/>
      <c r="F20" s="127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09"/>
      <c r="D21" s="128"/>
      <c r="E21" s="109"/>
      <c r="F21" s="109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09"/>
      <c r="D22" s="128"/>
      <c r="E22" s="109"/>
      <c r="F22" s="109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09"/>
      <c r="D23" s="128"/>
      <c r="E23" s="109"/>
      <c r="F23" s="109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09"/>
      <c r="D24" s="128"/>
      <c r="E24" s="109"/>
      <c r="F24" s="109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09"/>
      <c r="D25" s="128"/>
      <c r="E25" s="109"/>
      <c r="F25" s="109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09"/>
      <c r="D26" s="128"/>
      <c r="E26" s="109"/>
      <c r="F26" s="109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09"/>
      <c r="D27" s="128"/>
      <c r="E27" s="109"/>
      <c r="F27" s="109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09"/>
      <c r="D28" s="128"/>
      <c r="E28" s="109"/>
      <c r="F28" s="109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09"/>
      <c r="D29" s="128"/>
      <c r="E29" s="109"/>
      <c r="F29" s="109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09"/>
      <c r="D30" s="128"/>
      <c r="E30" s="109"/>
      <c r="F30" s="109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09"/>
      <c r="D31" s="128"/>
      <c r="E31" s="109"/>
      <c r="F31" s="109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09"/>
      <c r="D32" s="128"/>
      <c r="E32" s="109"/>
      <c r="F32" s="109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09"/>
      <c r="D33" s="128"/>
      <c r="E33" s="109"/>
      <c r="F33" s="109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09"/>
      <c r="D34" s="128"/>
      <c r="E34" s="109"/>
      <c r="F34" s="109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09"/>
      <c r="D35" s="128"/>
      <c r="E35" s="109"/>
      <c r="F35" s="109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09"/>
      <c r="D36" s="128"/>
      <c r="E36" s="109"/>
      <c r="F36" s="109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09"/>
      <c r="D37" s="128"/>
      <c r="E37" s="109"/>
      <c r="F37" s="109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09"/>
      <c r="D38" s="128"/>
      <c r="E38" s="109"/>
      <c r="F38" s="109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09"/>
      <c r="D39" s="128"/>
      <c r="E39" s="109"/>
      <c r="F39" s="109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09"/>
      <c r="D40" s="128"/>
      <c r="E40" s="109"/>
      <c r="F40" s="109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09"/>
      <c r="D41" s="128"/>
      <c r="E41" s="109"/>
      <c r="F41" s="109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09"/>
      <c r="D42" s="128"/>
      <c r="E42" s="109"/>
      <c r="F42" s="109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09"/>
      <c r="D43" s="128"/>
      <c r="E43" s="109"/>
      <c r="F43" s="109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09"/>
      <c r="D44" s="128"/>
      <c r="E44" s="109"/>
      <c r="F44" s="109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09"/>
      <c r="D45" s="128"/>
      <c r="E45" s="109"/>
      <c r="F45" s="109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09"/>
      <c r="D46" s="128"/>
      <c r="E46" s="109"/>
      <c r="F46" s="109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09"/>
      <c r="D47" s="128"/>
      <c r="E47" s="109"/>
      <c r="F47" s="109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09"/>
      <c r="D48" s="128"/>
      <c r="E48" s="109"/>
      <c r="F48" s="109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09"/>
      <c r="D49" s="128"/>
      <c r="E49" s="109"/>
      <c r="F49" s="109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09"/>
      <c r="D50" s="128"/>
      <c r="E50" s="109"/>
      <c r="F50" s="109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09"/>
      <c r="D51" s="128"/>
      <c r="E51" s="109"/>
      <c r="F51" s="109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09"/>
      <c r="D52" s="128"/>
      <c r="E52" s="109"/>
      <c r="F52" s="109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09"/>
      <c r="D53" s="128"/>
      <c r="E53" s="109"/>
      <c r="F53" s="109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09"/>
      <c r="D54" s="128"/>
      <c r="E54" s="109"/>
      <c r="F54" s="109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09"/>
      <c r="D55" s="128"/>
      <c r="E55" s="109"/>
      <c r="F55" s="109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09"/>
      <c r="D56" s="128"/>
      <c r="E56" s="109"/>
      <c r="F56" s="109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09"/>
      <c r="D57" s="128"/>
      <c r="E57" s="109"/>
      <c r="F57" s="109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09"/>
      <c r="D58" s="128"/>
      <c r="E58" s="109"/>
      <c r="F58" s="109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09"/>
      <c r="D59" s="128"/>
      <c r="E59" s="109"/>
      <c r="F59" s="109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09"/>
      <c r="D60" s="128"/>
      <c r="E60" s="109"/>
      <c r="F60" s="109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09"/>
      <c r="D61" s="128"/>
      <c r="E61" s="109"/>
      <c r="F61" s="109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09"/>
      <c r="D62" s="128"/>
      <c r="E62" s="109"/>
      <c r="F62" s="109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09"/>
      <c r="D63" s="128"/>
      <c r="E63" s="109"/>
      <c r="F63" s="109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09"/>
      <c r="D64" s="128"/>
      <c r="E64" s="109"/>
      <c r="F64" s="109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09"/>
      <c r="D65" s="128"/>
      <c r="E65" s="109"/>
      <c r="F65" s="109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09"/>
      <c r="D66" s="128"/>
      <c r="E66" s="109"/>
      <c r="F66" s="109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09"/>
      <c r="D67" s="128"/>
      <c r="E67" s="109"/>
      <c r="F67" s="109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09"/>
      <c r="D68" s="128"/>
      <c r="E68" s="109"/>
      <c r="F68" s="109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09"/>
      <c r="D69" s="128"/>
      <c r="E69" s="109"/>
      <c r="F69" s="109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09"/>
      <c r="D70" s="128"/>
      <c r="E70" s="109"/>
      <c r="F70" s="109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09"/>
      <c r="D71" s="128"/>
      <c r="E71" s="109"/>
      <c r="F71" s="109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09"/>
      <c r="D72" s="128"/>
      <c r="E72" s="109"/>
      <c r="F72" s="109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09"/>
      <c r="D73" s="128"/>
      <c r="E73" s="109"/>
      <c r="F73" s="109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09"/>
      <c r="D74" s="128"/>
      <c r="E74" s="109"/>
      <c r="F74" s="109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09"/>
      <c r="D75" s="128"/>
      <c r="E75" s="109"/>
      <c r="F75" s="109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09"/>
      <c r="D76" s="128"/>
      <c r="E76" s="109"/>
      <c r="F76" s="109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09"/>
      <c r="D77" s="128"/>
      <c r="E77" s="109"/>
      <c r="F77" s="109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09"/>
      <c r="D78" s="128"/>
      <c r="E78" s="109"/>
      <c r="F78" s="109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09"/>
      <c r="D79" s="128"/>
      <c r="E79" s="109"/>
      <c r="F79" s="109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09"/>
      <c r="D80" s="128"/>
      <c r="E80" s="109"/>
      <c r="F80" s="109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09"/>
      <c r="D81" s="128"/>
      <c r="E81" s="109"/>
      <c r="F81" s="109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09"/>
      <c r="D82" s="128"/>
      <c r="E82" s="109"/>
      <c r="F82" s="109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09"/>
      <c r="D83" s="128"/>
      <c r="E83" s="109"/>
      <c r="F83" s="109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09"/>
      <c r="D84" s="128"/>
      <c r="E84" s="109"/>
      <c r="F84" s="109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09"/>
      <c r="D85" s="128"/>
      <c r="E85" s="109"/>
      <c r="F85" s="109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09"/>
      <c r="D86" s="128"/>
      <c r="E86" s="109"/>
      <c r="F86" s="109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09"/>
      <c r="D87" s="128"/>
      <c r="E87" s="109"/>
      <c r="F87" s="109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09"/>
      <c r="D88" s="128"/>
      <c r="E88" s="109"/>
      <c r="F88" s="109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09"/>
      <c r="D89" s="128"/>
      <c r="E89" s="109"/>
      <c r="F89" s="109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09"/>
      <c r="D90" s="128"/>
      <c r="E90" s="109"/>
      <c r="F90" s="109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09"/>
      <c r="D91" s="128"/>
      <c r="E91" s="109"/>
      <c r="F91" s="109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09"/>
      <c r="D92" s="128"/>
      <c r="E92" s="109"/>
      <c r="F92" s="109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09"/>
      <c r="D93" s="128"/>
      <c r="E93" s="109"/>
      <c r="F93" s="109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09"/>
      <c r="D94" s="128"/>
      <c r="E94" s="109"/>
      <c r="F94" s="109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09"/>
      <c r="D95" s="128"/>
      <c r="E95" s="109"/>
      <c r="F95" s="109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09"/>
      <c r="D96" s="128"/>
      <c r="E96" s="109"/>
      <c r="F96" s="109"/>
      <c r="G96" s="15"/>
      <c r="H96" s="15"/>
      <c r="I96" s="10"/>
      <c r="J96" s="10"/>
      <c r="K96" s="10"/>
      <c r="L96" s="10"/>
      <c r="M96" s="10"/>
      <c r="N96" s="16"/>
      <c r="O96" s="16"/>
      <c r="P96" s="16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DcSKGGetXm/r6xYkyQG851u8ZCsMmgrFzV9O1IQn1nov2BhjbCCkfwfTRMya5w0BjUPy1D1OoC651TqiU7b7bA==" saltValue="COfrwYlODEZQ2kEpky0hoA==" spinCount="100000" sheet="1" objects="1" scenarios="1"/>
  <mergeCells count="40">
    <mergeCell ref="L9:L10"/>
    <mergeCell ref="P9:P10"/>
    <mergeCell ref="Q9:Q10"/>
    <mergeCell ref="R16:T16"/>
    <mergeCell ref="R15:T15"/>
    <mergeCell ref="T7:T8"/>
    <mergeCell ref="T9:T10"/>
    <mergeCell ref="V7:V10"/>
    <mergeCell ref="U7:U13"/>
    <mergeCell ref="B1:D1"/>
    <mergeCell ref="G5:H5"/>
    <mergeCell ref="B17:G17"/>
    <mergeCell ref="B15:G15"/>
    <mergeCell ref="B16:H16"/>
    <mergeCell ref="B7:B8"/>
    <mergeCell ref="C7:C8"/>
    <mergeCell ref="D7:D8"/>
    <mergeCell ref="E7:E8"/>
    <mergeCell ref="B9:B10"/>
    <mergeCell ref="C9:C10"/>
    <mergeCell ref="D9:D10"/>
    <mergeCell ref="E9:E10"/>
    <mergeCell ref="B11:B12"/>
    <mergeCell ref="C11:C12"/>
    <mergeCell ref="D11:D12"/>
    <mergeCell ref="E11:E12"/>
    <mergeCell ref="L11:L12"/>
    <mergeCell ref="Q11:Q12"/>
    <mergeCell ref="P11:P12"/>
    <mergeCell ref="V11:V12"/>
    <mergeCell ref="T11:T12"/>
    <mergeCell ref="I7:I13"/>
    <mergeCell ref="J7:J13"/>
    <mergeCell ref="K7:K13"/>
    <mergeCell ref="O7:O13"/>
    <mergeCell ref="M7:M13"/>
    <mergeCell ref="N7:N13"/>
    <mergeCell ref="L7:L8"/>
    <mergeCell ref="Q7:Q8"/>
    <mergeCell ref="P7:P8"/>
  </mergeCells>
  <conditionalFormatting sqref="G7:H13">
    <cfRule type="notContainsBlanks" dxfId="8" priority="11">
      <formula>LEN(TRIM(G7))&gt;0</formula>
    </cfRule>
    <cfRule type="notContainsBlanks" dxfId="7" priority="12">
      <formula>LEN(TRIM(G7))&gt;0</formula>
    </cfRule>
    <cfRule type="notContainsBlanks" dxfId="6" priority="13">
      <formula>LEN(TRIM(G7))&gt;0</formula>
    </cfRule>
    <cfRule type="containsBlanks" dxfId="5" priority="14">
      <formula>LEN(TRIM(G7))=0</formula>
    </cfRule>
  </conditionalFormatting>
  <conditionalFormatting sqref="R7:R13">
    <cfRule type="notContainsBlanks" dxfId="4" priority="93">
      <formula>LEN(TRIM(R7))&gt;0</formula>
    </cfRule>
    <cfRule type="notContainsBlanks" dxfId="3" priority="94">
      <formula>LEN(TRIM(R7))&gt;0</formula>
    </cfRule>
    <cfRule type="containsBlanks" dxfId="2" priority="96">
      <formula>LEN(TRIM(R7))=0</formula>
    </cfRule>
  </conditionalFormatting>
  <conditionalFormatting sqref="T7 T9 T11 T13">
    <cfRule type="cellIs" dxfId="1" priority="5" operator="equal">
      <formula>"NEVYHOVUJE"</formula>
    </cfRule>
    <cfRule type="cellIs" dxfId="0" priority="6" operator="equal">
      <formula>"VYHOVUJE"</formula>
    </cfRule>
  </conditionalFormatting>
  <dataValidations count="2">
    <dataValidation type="list" allowBlank="1" showInputMessage="1" showErrorMessage="1" sqref="E7 E9 E11" xr:uid="{349A6282-9232-40B5-B155-0C95E3B5B228}">
      <formula1>"ks,bal,sada,m,"</formula1>
    </dataValidation>
    <dataValidation type="list" allowBlank="1" showInputMessage="1" showErrorMessage="1" sqref="J7:J8" xr:uid="{25BF8ECF-61D2-4DE4-9141-2B92D4CBF8C7}">
      <formula1>"ANO,NE"</formula1>
    </dataValidation>
  </dataValidations>
  <hyperlinks>
    <hyperlink ref="H6" location="'Výpočetní technika'!B16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ignoredErrors>
    <ignoredError sqref="S8:S12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2B87F37-E604-4A5C-9166-139C1EECBF92}">
          <x14:formula1>
            <xm:f>#REF!</xm:f>
          </x14:formula1>
          <xm:sqref>V7 V11 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2025-09-10T12:36:58Z</dcterms:modified>
</cp:coreProperties>
</file>